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<sst xmlns="http://schemas.openxmlformats.org/spreadsheetml/2006/main" count="316" uniqueCount="255">
  <si>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</si>
  <si>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</si>
  <si>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</si>
  <si>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</si>
  <si>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</si>
  <si>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</si>
  <si>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</si>
  <si>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</si>
  <si>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</si>
  <si>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</si>
  <si>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</si>
  <si>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</si>
  <si>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</si>
  <si>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</si>
  <si>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</si>
  <si>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</si>
  <si>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</si>
  <si>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</si>
  <si>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</si>
  <si>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</si>
  <si>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</si>
  <si>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</si>
  <si>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</si>
  <si>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</si>
  <si>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</si>
  <si>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</si>
  <si>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</si>
  <si>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</si>
  <si>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</si>
  <si>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</si>
  <si>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</si>
  <si>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</si>
  <si>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</si>
  <si>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</si>
  <si>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</si>
  <si>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</si>
  <si>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</si>
  <si>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</si>
  <si>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</si>
  <si>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</si>
  <si>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</si>
  <si>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</si>
  <si>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</si>
  <si>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</si>
  <si>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</si>
  <si>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</si>
  <si>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</si>
  <si>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</si>
  <si>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</si>
  <si>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</si>
  <si>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</si>
  <si>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</si>
  <si>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</si>
  <si>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</si>
  <si>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</si>
  <si>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</si>
  <si>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</si>
  <si>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</si>
  <si>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</si>
  <si>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</si>
  <si>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</si>
  <si>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</si>
  <si>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</si>
  <si>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</si>
  <si>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</si>
  <si>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</si>
  <si>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</si>
  <si>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</si>
  <si>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</si>
  <si>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</si>
  <si>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</si>
  <si>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</si>
  <si>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</si>
  <si>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</si>
  <si>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</si>
  <si>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</si>
  <si>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</si>
  <si>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</si>
  <si>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</si>
  <si>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</si>
  <si>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</si>
  <si>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</si>
  <si>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</si>
  <si>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</si>
  <si>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</si>
  <si>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</si>
  <si>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</si>
  <si>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</si>
  <si>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</si>
  <si>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</si>
  <si>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</si>
  <si>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</si>
  <si>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</si>
  <si>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</si>
  <si>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</si>
  <si>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</si>
  <si>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</si>
  <si>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</si>
  <si>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</si>
  <si>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</si>
  <si>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</si>
  <si>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</si>
  <si>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</si>
  <si>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</si>
  <si>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</si>
  <si>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</si>
  <si>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</si>
  <si>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</si>
  <si>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</si>
  <si>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</si>
  <si>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</si>
  <si>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</si>
  <si>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</si>
  <si>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</si>
  <si>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</si>
  <si>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</si>
  <si>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</si>
  <si>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</si>
  <si>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</si>
  <si>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</si>
  <si>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</si>
  <si>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</si>
  <si>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</si>
  <si>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</si>
  <si>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</si>
  <si>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</si>
  <si>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</si>
  <si>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</si>
  <si>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</si>
  <si>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</si>
  <si>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</si>
  <si>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</si>
  <si>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</si>
  <si>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</si>
  <si>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</si>
  <si>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</si>
  <si>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</si>
  <si>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</si>
  <si>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</si>
  <si>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</si>
  <si>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</si>
  <si>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</si>
  <si>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</si>
  <si>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</si>
  <si>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</si>
  <si>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</si>
  <si>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</si>
  <si>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</si>
  <si>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</si>
  <si>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</si>
  <si>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</si>
  <si>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</si>
  <si>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</si>
  <si>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</si>
  <si>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</si>
  <si>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</si>
  <si>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</si>
  <si>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</si>
  <si>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</si>
  <si>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</si>
  <si>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</si>
  <si>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</si>
  <si>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</si>
  <si>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</si>
  <si>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</si>
  <si>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</si>
  <si>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</si>
  <si>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</si>
  <si>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</si>
  <si>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</si>
  <si>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</si>
  <si>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</si>
  <si>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</si>
  <si>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</si>
  <si>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</si>
  <si>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</si>
  <si>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</si>
  <si>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</si>
  <si>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</si>
  <si>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</si>
  <si>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</si>
  <si>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</si>
  <si>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</si>
  <si>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</si>
  <si>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</si>
  <si>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</si>
  <si>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</si>
  <si>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</si>
  <si>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</si>
  <si>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</si>
  <si>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</si>
  <si>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</si>
  <si>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</si>
  <si>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</si>
  <si>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</si>
  <si>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</si>
  <si>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</si>
  <si>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</si>
  <si>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</si>
  <si>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</si>
  <si>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</si>
  <si>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</si>
  <si>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</si>
  <si>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</si>
  <si>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</si>
  <si>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</si>
  <si>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</si>
  <si>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</si>
  <si>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</si>
  <si>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</si>
  <si>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</si>
  <si>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</si>
  <si>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</si>
  <si>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</si>
  <si>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</si>
  <si>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</si>
  <si>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</si>
  <si>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</si>
  <si>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</si>
  <si>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</si>
  <si>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</si>
  <si>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</si>
  <si>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</si>
  <si>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</si>
  <si>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</si>
  <si>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</si>
  <si>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</si>
  <si>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</si>
  <si>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</si>
  <si>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</si>
  <si>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</si>
  <si>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</si>
  <si>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</si>
  <si>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</si>
  <si>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</si>
  <si>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</si>
  <si>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</si>
  <si>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</si>
  <si>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</si>
  <si>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</si>
  <si>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</si>
  <si>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</si>
  <si>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</si>
  <si>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</si>
  <si>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С.С. Слободянюк</t>
  </si>
  <si>
    <t>К.О. Плахотнюк</t>
  </si>
  <si>
    <t>432522011</t>
  </si>
  <si>
    <t>432522005</t>
  </si>
  <si>
    <t>inbox@vnr.vn.court.gov.ua</t>
  </si>
  <si>
    <t>4 січня 2017 року</t>
  </si>
  <si>
    <t>2016 рік</t>
  </si>
  <si>
    <t>Вінницький районний суд Вінницької області</t>
  </si>
  <si>
    <t xml:space="preserve">Місцезнаходження: </t>
  </si>
  <si>
    <t>21009. Вінницька область.м. Вінниця</t>
  </si>
  <si>
    <t>вул. Вінніченка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</si>
</sst>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97</v>
      </c>
      <c r="F10" s="157">
        <v>95</v>
      </c>
      <c r="G10" s="157">
        <v>95</v>
      </c>
      <c r="H10" s="157">
        <v>22</v>
      </c>
      <c r="I10" s="157">
        <v>6</v>
      </c>
      <c r="J10" s="157">
        <v>2</v>
      </c>
      <c r="K10" s="157">
        <v>65</v>
      </c>
      <c r="L10" s="157"/>
      <c r="M10" s="168">
        <v>2</v>
      </c>
      <c r="N10" s="163">
        <v>2</v>
      </c>
      <c r="O10" s="111">
        <f>E10-F10</f>
        <v>2</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12</v>
      </c>
      <c r="F15" s="157">
        <v>11</v>
      </c>
      <c r="G15" s="157">
        <v>12</v>
      </c>
      <c r="H15" s="157">
        <v>2</v>
      </c>
      <c r="I15" s="157"/>
      <c r="J15" s="157">
        <v>8</v>
      </c>
      <c r="K15" s="157"/>
      <c r="L15" s="157"/>
      <c r="M15" s="157"/>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12</v>
      </c>
      <c r="F21" s="157">
        <v>11</v>
      </c>
      <c r="G21" s="157">
        <v>12</v>
      </c>
      <c r="H21" s="157">
        <v>2</v>
      </c>
      <c r="I21" s="157"/>
      <c r="J21" s="157">
        <v>8</v>
      </c>
      <c r="K21" s="157"/>
      <c r="L21" s="157"/>
      <c r="M21" s="157"/>
      <c r="N21" s="157" t="s">
        <v>146</v>
      </c>
      <c r="O21" s="111">
        <f t="shared" si="0"/>
        <v>1</v>
      </c>
      <c r="P21" s="24"/>
      <c r="Q21" s="77"/>
      <c r="R21" s="77"/>
      <c r="S21" s="77"/>
    </row>
    <row r="22" spans="1:19" ht="30" customHeight="1">
      <c r="A22" s="90">
        <v>13</v>
      </c>
      <c r="B22" s="63"/>
      <c r="C22" s="198" t="s">
        <v>139</v>
      </c>
      <c r="D22" s="198"/>
      <c r="E22" s="157">
        <v>1</v>
      </c>
      <c r="F22" s="157">
        <v>1</v>
      </c>
      <c r="G22" s="157">
        <v>1</v>
      </c>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110</v>
      </c>
      <c r="F23" s="157">
        <f>F10+F12+F15+F22</f>
        <v>107</v>
      </c>
      <c r="G23" s="157">
        <f>G10+G12+G15+G22</f>
        <v>108</v>
      </c>
      <c r="H23" s="157">
        <f>H10+H15</f>
        <v>24</v>
      </c>
      <c r="I23" s="157">
        <f>I10+I15</f>
        <v>6</v>
      </c>
      <c r="J23" s="157">
        <f>J10+J12+J15</f>
        <v>10</v>
      </c>
      <c r="K23" s="157">
        <f>K10+K12+K15</f>
        <v>65</v>
      </c>
      <c r="L23" s="157">
        <f>L10+L12+L15+L22</f>
        <v>0</v>
      </c>
      <c r="M23" s="157">
        <f>M10+M12+M15+M22</f>
        <v>2</v>
      </c>
      <c r="N23" s="157">
        <f>N10</f>
        <v>2</v>
      </c>
      <c r="O23" s="111">
        <f t="shared" si="0"/>
        <v>3</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78</v>
      </c>
      <c r="G31" s="167">
        <v>66</v>
      </c>
      <c r="H31" s="167">
        <v>50</v>
      </c>
      <c r="I31" s="167">
        <v>36</v>
      </c>
      <c r="J31" s="167">
        <v>20</v>
      </c>
      <c r="K31" s="167">
        <v>1</v>
      </c>
      <c r="L31" s="167">
        <v>13</v>
      </c>
      <c r="M31" s="167"/>
      <c r="N31" s="167">
        <v>28</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&amp;L1EAFAE05&amp;CФорма № 2-А, Підрозділ: Вінницький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v>1</v>
      </c>
      <c r="D8" s="166">
        <v>5</v>
      </c>
      <c r="E8" s="163">
        <v>6</v>
      </c>
      <c r="F8" s="166">
        <v>4</v>
      </c>
      <c r="G8" s="162">
        <v>2</v>
      </c>
      <c r="H8" s="162"/>
      <c r="I8" s="162"/>
      <c r="J8" s="162">
        <v>2</v>
      </c>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2</v>
      </c>
      <c r="D9" s="163">
        <v>2</v>
      </c>
      <c r="E9" s="163">
        <v>4</v>
      </c>
      <c r="F9" s="163">
        <v>4</v>
      </c>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v>2</v>
      </c>
      <c r="E10" s="163">
        <v>3</v>
      </c>
      <c r="F10" s="163">
        <v>3</v>
      </c>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1</v>
      </c>
      <c r="D11" s="163"/>
      <c r="E11" s="163">
        <v>1</v>
      </c>
      <c r="F11" s="163">
        <v>1</v>
      </c>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14</v>
      </c>
      <c r="E12" s="163">
        <v>8</v>
      </c>
      <c r="F12" s="163">
        <v>6</v>
      </c>
      <c r="G12" s="163">
        <v>5</v>
      </c>
      <c r="H12" s="163"/>
      <c r="I12" s="163"/>
      <c r="J12" s="163">
        <v>2</v>
      </c>
      <c r="K12" s="162">
        <v>7</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14</v>
      </c>
      <c r="E24" s="163">
        <v>8</v>
      </c>
      <c r="F24" s="163">
        <v>6</v>
      </c>
      <c r="G24" s="163">
        <v>5</v>
      </c>
      <c r="H24" s="163"/>
      <c r="I24" s="163"/>
      <c r="J24" s="163">
        <v>2</v>
      </c>
      <c r="K24" s="162">
        <v>7</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14</v>
      </c>
      <c r="E25" s="163">
        <v>8</v>
      </c>
      <c r="F25" s="163">
        <v>6</v>
      </c>
      <c r="G25" s="163">
        <v>5</v>
      </c>
      <c r="H25" s="163"/>
      <c r="I25" s="163"/>
      <c r="J25" s="163">
        <v>2</v>
      </c>
      <c r="K25" s="162">
        <v>7</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5</v>
      </c>
      <c r="D43" s="163">
        <v>19</v>
      </c>
      <c r="E43" s="163">
        <v>14</v>
      </c>
      <c r="F43" s="163">
        <v>8</v>
      </c>
      <c r="G43" s="163">
        <v>5</v>
      </c>
      <c r="H43" s="163"/>
      <c r="I43" s="163">
        <v>1</v>
      </c>
      <c r="J43" s="163">
        <v>5</v>
      </c>
      <c r="K43" s="162">
        <v>10</v>
      </c>
      <c r="L43" s="163"/>
      <c r="M43" s="163">
        <v>100000</v>
      </c>
      <c r="N43" s="164">
        <v>1000</v>
      </c>
      <c r="O43" s="163">
        <v>1000</v>
      </c>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6</v>
      </c>
      <c r="E44" s="163">
        <v>3</v>
      </c>
      <c r="F44" s="163">
        <v>2</v>
      </c>
      <c r="G44" s="163">
        <v>2</v>
      </c>
      <c r="H44" s="163"/>
      <c r="I44" s="163"/>
      <c r="J44" s="163">
        <v>1</v>
      </c>
      <c r="K44" s="162">
        <v>3</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3</v>
      </c>
      <c r="D45" s="163">
        <v>10</v>
      </c>
      <c r="E45" s="163">
        <v>7</v>
      </c>
      <c r="F45" s="163">
        <v>2</v>
      </c>
      <c r="G45" s="163">
        <v>1</v>
      </c>
      <c r="H45" s="163"/>
      <c r="I45" s="163">
        <v>1</v>
      </c>
      <c r="J45" s="163">
        <v>4</v>
      </c>
      <c r="K45" s="162">
        <v>6</v>
      </c>
      <c r="L45" s="163"/>
      <c r="M45" s="163">
        <v>100000</v>
      </c>
      <c r="N45" s="164">
        <v>1000</v>
      </c>
      <c r="O45" s="163">
        <v>1000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v>7</v>
      </c>
      <c r="E46" s="163">
        <v>4</v>
      </c>
      <c r="F46" s="163">
        <v>1</v>
      </c>
      <c r="G46" s="163">
        <v>1</v>
      </c>
      <c r="H46" s="163"/>
      <c r="I46" s="163">
        <v>1</v>
      </c>
      <c r="J46" s="163">
        <v>2</v>
      </c>
      <c r="K46" s="162">
        <v>4</v>
      </c>
      <c r="L46" s="163"/>
      <c r="M46" s="163">
        <v>100000</v>
      </c>
      <c r="N46" s="164">
        <v>1000</v>
      </c>
      <c r="O46" s="163">
        <v>1000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v>
      </c>
      <c r="D88" s="163">
        <v>21</v>
      </c>
      <c r="E88" s="163">
        <v>13</v>
      </c>
      <c r="F88" s="163">
        <v>11</v>
      </c>
      <c r="G88" s="163">
        <v>6</v>
      </c>
      <c r="H88" s="163"/>
      <c r="I88" s="163"/>
      <c r="J88" s="163">
        <v>2</v>
      </c>
      <c r="K88" s="162">
        <v>10</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v>19</v>
      </c>
      <c r="E90" s="163">
        <v>10</v>
      </c>
      <c r="F90" s="163">
        <v>8</v>
      </c>
      <c r="G90" s="163">
        <v>6</v>
      </c>
      <c r="H90" s="163"/>
      <c r="I90" s="163"/>
      <c r="J90" s="163">
        <v>2</v>
      </c>
      <c r="K90" s="162">
        <v>9</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v>17</v>
      </c>
      <c r="E94" s="163">
        <v>10</v>
      </c>
      <c r="F94" s="163">
        <v>8</v>
      </c>
      <c r="G94" s="163">
        <v>6</v>
      </c>
      <c r="H94" s="163"/>
      <c r="I94" s="163"/>
      <c r="J94" s="163">
        <v>2</v>
      </c>
      <c r="K94" s="162">
        <v>7</v>
      </c>
      <c r="L94" s="163"/>
      <c r="M94" s="163"/>
      <c r="N94" s="164"/>
      <c r="O94" s="163"/>
      <c r="P94" s="60"/>
    </row>
    <row r="95" spans="1:16" s="4" customFormat="1" ht="25.5" customHeight="1">
      <c r="A95" s="44">
        <v>88</v>
      </c>
      <c r="B95" s="114" t="s">
        <v>68</v>
      </c>
      <c r="C95" s="164">
        <v>2</v>
      </c>
      <c r="D95" s="163">
        <v>1</v>
      </c>
      <c r="E95" s="163">
        <v>2</v>
      </c>
      <c r="F95" s="163">
        <v>2</v>
      </c>
      <c r="G95" s="163"/>
      <c r="H95" s="163"/>
      <c r="I95" s="163"/>
      <c r="J95" s="163"/>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c r="F97" s="163"/>
      <c r="G97" s="163"/>
      <c r="H97" s="163"/>
      <c r="I97" s="163"/>
      <c r="J97" s="163"/>
      <c r="K97" s="162">
        <v>1</v>
      </c>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5</v>
      </c>
      <c r="E103" s="163">
        <v>5</v>
      </c>
      <c r="F103" s="163">
        <v>3</v>
      </c>
      <c r="G103" s="163">
        <v>2</v>
      </c>
      <c r="H103" s="163"/>
      <c r="I103" s="163"/>
      <c r="J103" s="163">
        <v>2</v>
      </c>
      <c r="K103" s="162">
        <v>1</v>
      </c>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4</v>
      </c>
      <c r="E108" s="163">
        <v>4</v>
      </c>
      <c r="F108" s="163">
        <v>3</v>
      </c>
      <c r="G108" s="163">
        <v>2</v>
      </c>
      <c r="H108" s="163"/>
      <c r="I108" s="163"/>
      <c r="J108" s="163">
        <v>1</v>
      </c>
      <c r="K108" s="162">
        <v>1</v>
      </c>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12</v>
      </c>
      <c r="D114" s="164">
        <f aca="true" t="shared" si="0" ref="D114:O114">SUM(D8,D9,D12,D29,D30,D43,D49,D52,D79,D88,D103,D109,D113)</f>
        <v>66</v>
      </c>
      <c r="E114" s="164">
        <f t="shared" si="0"/>
        <v>50</v>
      </c>
      <c r="F114" s="164">
        <f t="shared" si="0"/>
        <v>36</v>
      </c>
      <c r="G114" s="164">
        <f t="shared" si="0"/>
        <v>20</v>
      </c>
      <c r="H114" s="164">
        <f t="shared" si="0"/>
        <v>0</v>
      </c>
      <c r="I114" s="164">
        <f t="shared" si="0"/>
        <v>1</v>
      </c>
      <c r="J114" s="164">
        <f t="shared" si="0"/>
        <v>13</v>
      </c>
      <c r="K114" s="164">
        <f t="shared" si="0"/>
        <v>28</v>
      </c>
      <c r="L114" s="164">
        <f t="shared" si="0"/>
        <v>0</v>
      </c>
      <c r="M114" s="164">
        <f t="shared" si="0"/>
        <v>100000</v>
      </c>
      <c r="N114" s="164">
        <f t="shared" si="0"/>
        <v>1000</v>
      </c>
      <c r="O114" s="164">
        <f t="shared" si="0"/>
        <v>1000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&amp;L1EAFAE05&amp;CФорма № 2-А, Підрозділ: Вінницький районний суд Вінницької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v>
      </c>
      <c r="F10" s="157">
        <v>1</v>
      </c>
      <c r="G10" s="158"/>
      <c r="H10" s="158"/>
      <c r="I10" s="159">
        <v>1</v>
      </c>
      <c r="J10" s="159"/>
      <c r="K10" s="159">
        <v>1</v>
      </c>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v>
      </c>
      <c r="F15" s="161">
        <f>SUM(F10:F14)</f>
        <v>1</v>
      </c>
      <c r="G15" s="161">
        <f>SUM(G10:G14)</f>
        <v>0</v>
      </c>
      <c r="H15" s="161">
        <f>SUM(H10:H14)</f>
        <v>0</v>
      </c>
      <c r="I15" s="161">
        <f aca="true" t="shared" si="0" ref="I15:O15">SUM(I10:I14)</f>
        <v>1</v>
      </c>
      <c r="J15" s="161">
        <f t="shared" si="0"/>
        <v>0</v>
      </c>
      <c r="K15" s="161">
        <f t="shared" si="0"/>
        <v>1</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&amp;L1EAFAE05&amp;CФорма № 2-А, Підрозділ: Вінницький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14</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2</v>
      </c>
      <c r="L14" s="33"/>
      <c r="M14" s="23"/>
      <c r="N14" s="20"/>
      <c r="O14" s="20"/>
      <c r="P14" s="20"/>
    </row>
    <row r="15" spans="1:16" s="10" customFormat="1" ht="19.5" customHeight="1">
      <c r="A15" s="2">
        <v>11</v>
      </c>
      <c r="B15" s="284"/>
      <c r="C15" s="259" t="s">
        <v>130</v>
      </c>
      <c r="D15" s="260"/>
      <c r="E15" s="260"/>
      <c r="F15" s="260"/>
      <c r="G15" s="260"/>
      <c r="H15" s="260"/>
      <c r="I15" s="260"/>
      <c r="J15" s="261"/>
      <c r="K15" s="156">
        <v>8</v>
      </c>
      <c r="L15" s="33"/>
      <c r="M15" s="23"/>
      <c r="N15" s="20"/>
      <c r="O15" s="20"/>
      <c r="P15" s="20"/>
    </row>
    <row r="16" spans="1:16" s="10" customFormat="1" ht="20.25" customHeight="1">
      <c r="A16" s="2">
        <v>12</v>
      </c>
      <c r="B16" s="284"/>
      <c r="C16" s="259" t="s">
        <v>129</v>
      </c>
      <c r="D16" s="260"/>
      <c r="E16" s="260"/>
      <c r="F16" s="260"/>
      <c r="G16" s="260"/>
      <c r="H16" s="260"/>
      <c r="I16" s="260"/>
      <c r="J16" s="261"/>
      <c r="K16" s="156">
        <v>2</v>
      </c>
      <c r="L16" s="33"/>
      <c r="M16" s="23"/>
      <c r="N16" s="20"/>
      <c r="O16" s="20"/>
      <c r="P16" s="20"/>
    </row>
    <row r="17" spans="1:16" s="10" customFormat="1" ht="22.5" customHeight="1">
      <c r="A17" s="2">
        <v>13</v>
      </c>
      <c r="B17" s="284"/>
      <c r="C17" s="300" t="s">
        <v>145</v>
      </c>
      <c r="D17" s="301"/>
      <c r="E17" s="301"/>
      <c r="F17" s="301"/>
      <c r="G17" s="301"/>
      <c r="H17" s="301"/>
      <c r="I17" s="301"/>
      <c r="J17" s="302"/>
      <c r="K17" s="156">
        <v>26</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8</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&amp;L1EAFAE05&amp;CФорма № 2-А, Підрозділ: Вінницький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29</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&amp;L1EAFAE05&amp;C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Плахотнюк Костянтин Олександрович</cp:lastModifiedBy>
  <cp:lastPrinted>2015-12-10T14:23:53Z</cp:lastPrinted>
  <dcterms:created xsi:type="dcterms:W3CDTF">2015-09-09T11:49:13Z</dcterms:created>
  <dcterms:modified xsi:type="dcterms:W3CDTF">2017-01-05T13:49:58Z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2-А_00128_4.2016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1EAFAE05</vt:lpwstr>
  </property>
  <property fmtid="{D5CDD505-2E9C-101B-9397-08002B2CF9AE}" pid="10" name="Підрозд">
    <vt:lpwstr>Вінницький районний суд Вінницької області</vt:lpwstr>
  </property>
  <property fmtid="{D5CDD505-2E9C-101B-9397-08002B2CF9AE}" pid="11" name="ПідрозділDB">
    <vt:i4>0</vt:i4>
  </property>
  <property fmtid="{D5CDD505-2E9C-101B-9397-08002B2CF9AE}" pid="12" name="Підрозділ">
    <vt:i4>308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3.18.2.1692</vt:lpwstr>
  </property>
</Properties>
</file>