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ASVRS\Documate\Ляховська М.П\Звіти на сайт\2020\"/>
    </mc:Choice>
  </mc:AlternateContent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G46" i="15"/>
  <c r="H16" i="15"/>
  <c r="I16" i="15"/>
  <c r="J16" i="15"/>
  <c r="J46" i="15"/>
  <c r="K16" i="15"/>
  <c r="D4" i="22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J45" i="15"/>
  <c r="D7" i="22"/>
  <c r="I45" i="15"/>
  <c r="I46" i="15"/>
  <c r="H45" i="15"/>
  <c r="H46" i="15"/>
  <c r="D9" i="22"/>
  <c r="G45" i="15"/>
  <c r="F45" i="15"/>
  <c r="L45" i="15"/>
  <c r="E45" i="15"/>
  <c r="E46" i="15"/>
  <c r="L46" i="15"/>
  <c r="D3" i="22"/>
  <c r="K46" i="15"/>
  <c r="D10" i="22"/>
  <c r="F46" i="15"/>
  <c r="D8" i="22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<sst xmlns="http://schemas.openxmlformats.org/spreadsheetml/2006/main" count="290" uniqueCount="218">
  <si>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</si>
  <si>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</si>
  <si>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</si>
  <si>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</si>
  <si>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</si>
  <si>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</si>
  <si>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</si>
  <si>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</si>
  <si>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</si>
  <si>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</si>
  <si>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</si>
  <si>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</si>
  <si>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</si>
  <si>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</si>
  <si>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</si>
  <si>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</si>
  <si>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</si>
  <si>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</si>
  <si>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</si>
  <si>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</si>
  <si>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</si>
  <si>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</si>
  <si>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</si>
  <si>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</si>
  <si>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</si>
  <si>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</si>
  <si>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</si>
  <si>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</si>
  <si>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</si>
  <si>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</si>
  <si>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</si>
  <si>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</si>
  <si>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</si>
  <si>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</si>
  <si>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</si>
  <si>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</si>
  <si>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</si>
  <si>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</si>
  <si>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</si>
  <si>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</si>
  <si>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</si>
  <si>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</si>
  <si>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</si>
  <si>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</si>
  <si>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</si>
  <si>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</si>
  <si>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</si>
  <si>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</si>
  <si>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</si>
  <si>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</si>
  <si>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</si>
  <si>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</si>
  <si>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</si>
  <si>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</si>
  <si>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</si>
  <si>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</si>
  <si>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</si>
  <si>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</si>
  <si>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</si>
  <si>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</si>
  <si>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</si>
  <si>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</si>
  <si>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</si>
  <si>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</si>
  <si>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</si>
  <si>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</si>
  <si>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</si>
  <si>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</si>
  <si>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</si>
  <si>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</si>
  <si>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</si>
  <si>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</si>
  <si>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</si>
  <si>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</si>
  <si>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</si>
  <si>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</si>
  <si>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</si>
  <si>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</si>
  <si>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</si>
  <si>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</si>
  <si>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</si>
  <si>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</si>
  <si>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</si>
  <si>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</si>
  <si>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</si>
  <si>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</si>
  <si>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</si>
  <si>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</si>
  <si>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</si>
  <si>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</si>
  <si>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</si>
  <si>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</si>
  <si>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</si>
  <si>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</si>
  <si>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</si>
  <si>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</si>
  <si>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</si>
  <si>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</si>
  <si>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</si>
  <si>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</si>
  <si>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</si>
  <si>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</si>
  <si>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</si>
  <si>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</si>
  <si>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</si>
  <si>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</si>
  <si>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</si>
  <si>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</si>
  <si>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</si>
  <si>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</si>
  <si>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</si>
  <si>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</si>
  <si>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</si>
  <si>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</si>
  <si>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</si>
  <si>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</si>
  <si>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</si>
  <si>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</si>
  <si>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</si>
  <si>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</si>
  <si>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</si>
  <si>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</si>
  <si>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</si>
  <si>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</si>
  <si>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</si>
  <si>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</si>
  <si>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</si>
  <si>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</si>
  <si>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</si>
  <si>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</si>
  <si>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</si>
  <si>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</si>
  <si>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</si>
  <si>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</si>
  <si>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</si>
  <si>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</si>
  <si>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</si>
  <si>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</si>
  <si>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</si>
  <si>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</si>
  <si>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</si>
  <si>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</si>
  <si>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</si>
  <si>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</si>
  <si>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</si>
  <si>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</si>
  <si>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</si>
  <si>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</si>
  <si>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</si>
  <si>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</si>
  <si>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</si>
  <si>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</si>
  <si>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</si>
  <si>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</si>
  <si>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</si>
  <si>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</si>
  <si>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</si>
  <si>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</si>
  <si>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</si>
  <si>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</si>
  <si>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</si>
  <si>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</si>
  <si>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</si>
  <si>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</si>
  <si>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</si>
  <si>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</si>
  <si>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</si>
  <si>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</si>
  <si>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</si>
  <si>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</si>
  <si>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</si>
  <si>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</si>
  <si>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</si>
  <si>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</si>
  <si>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</si>
  <si>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</si>
  <si>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</si>
  <si>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</si>
  <si>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</si>
  <si>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</si>
  <si>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</si>
  <si>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</si>
  <si>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</si>
  <si>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</si>
  <si>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</si>
  <si>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</si>
  <si>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</si>
  <si>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</si>
  <si>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</si>
  <si>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</si>
  <si>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</si>
  <si>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</si>
  <si>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</si>
  <si>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</si>
  <si>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</si>
  <si>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</si>
  <si>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</si>
  <si>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</si>
  <si>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</si>
  <si>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</si>
  <si>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</si>
  <si>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</si>
  <si>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</si>
  <si>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</si>
  <si>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</si>
  <si>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</si>
  <si>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</si>
  <si>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</si>
  <si>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Вінницький районний суд Вінницької області</t>
  </si>
  <si>
    <t>21009.м. Вінниця.вул. Винниченка 29</t>
  </si>
  <si>
    <t>Доручення судів України / іноземних судів</t>
  </si>
  <si>
    <t xml:space="preserve">Розглянуто справ судом присяжних </t>
  </si>
  <si>
    <t>О.Б. Саєнко</t>
  </si>
  <si>
    <t>В.О. Атаманюк</t>
  </si>
  <si>
    <t>(0432)-61-27-42</t>
  </si>
  <si>
    <t>(0432) 61-27-40</t>
  </si>
  <si>
    <t>inbox@vnr.vn.court.gov.ua</t>
  </si>
  <si>
    <t>22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</si>
</sst>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&amp;C&amp;L8FFCD927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505</v>
      </c>
      <c r="F6" s="105">
        <v>201</v>
      </c>
      <c r="G6" s="105">
        <v>6</v>
      </c>
      <c r="H6" s="105">
        <v>174</v>
      </c>
      <c r="I6" s="105" t="s">
        <v>206</v>
      </c>
      <c r="J6" s="105">
        <v>331</v>
      </c>
      <c r="K6" s="84">
        <v>192</v>
      </c>
      <c r="L6" s="91">
        <f t="shared" ref="L6:L46" si="0">E6-F6</f>
        <v>304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245</v>
      </c>
      <c r="F7" s="105">
        <v>242</v>
      </c>
      <c r="G7" s="105"/>
      <c r="H7" s="105">
        <v>242</v>
      </c>
      <c r="I7" s="105">
        <v>206</v>
      </c>
      <c r="J7" s="105">
        <v>3</v>
      </c>
      <c r="K7" s="84"/>
      <c r="L7" s="91">
        <f t="shared" si="0"/>
        <v>3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623</v>
      </c>
      <c r="F9" s="105">
        <v>597</v>
      </c>
      <c r="G9" s="105">
        <v>4</v>
      </c>
      <c r="H9" s="85">
        <v>564</v>
      </c>
      <c r="I9" s="105">
        <v>371</v>
      </c>
      <c r="J9" s="105">
        <v>59</v>
      </c>
      <c r="K9" s="84"/>
      <c r="L9" s="91">
        <f t="shared" si="0"/>
        <v>26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>
        <v>4</v>
      </c>
      <c r="F10" s="105">
        <v>2</v>
      </c>
      <c r="G10" s="105"/>
      <c r="H10" s="105">
        <v>3</v>
      </c>
      <c r="I10" s="105"/>
      <c r="J10" s="105">
        <v>1</v>
      </c>
      <c r="K10" s="84"/>
      <c r="L10" s="91">
        <f t="shared" si="0"/>
        <v>2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16</v>
      </c>
      <c r="F12" s="105">
        <v>14</v>
      </c>
      <c r="G12" s="105"/>
      <c r="H12" s="105">
        <v>16</v>
      </c>
      <c r="I12" s="105">
        <v>7</v>
      </c>
      <c r="J12" s="105"/>
      <c r="K12" s="84"/>
      <c r="L12" s="91">
        <f t="shared" si="0"/>
        <v>2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>
        <v>3</v>
      </c>
      <c r="F13" s="105"/>
      <c r="G13" s="105"/>
      <c r="H13" s="105">
        <v>1</v>
      </c>
      <c r="I13" s="105"/>
      <c r="J13" s="105">
        <v>2</v>
      </c>
      <c r="K13" s="84">
        <v>1</v>
      </c>
      <c r="L13" s="91">
        <f t="shared" si="0"/>
        <v>3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1396</v>
      </c>
      <c r="F16" s="86">
        <f t="shared" si="1"/>
        <v>1056</v>
      </c>
      <c r="G16" s="86">
        <f t="shared" si="1"/>
        <v>10</v>
      </c>
      <c r="H16" s="86">
        <f t="shared" si="1"/>
        <v>1000</v>
      </c>
      <c r="I16" s="86">
        <f t="shared" si="1"/>
        <v>584</v>
      </c>
      <c r="J16" s="86">
        <f t="shared" si="1"/>
        <v>396</v>
      </c>
      <c r="K16" s="86">
        <f t="shared" si="1"/>
        <v>193</v>
      </c>
      <c r="L16" s="91">
        <f t="shared" si="0"/>
        <v>340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57</v>
      </c>
      <c r="F17" s="84">
        <v>54</v>
      </c>
      <c r="G17" s="84"/>
      <c r="H17" s="84">
        <v>55</v>
      </c>
      <c r="I17" s="84">
        <v>37</v>
      </c>
      <c r="J17" s="84">
        <v>2</v>
      </c>
      <c r="K17" s="84"/>
      <c r="L17" s="91">
        <f t="shared" si="0"/>
        <v>3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46</v>
      </c>
      <c r="F18" s="84">
        <v>39</v>
      </c>
      <c r="G18" s="84">
        <v>2</v>
      </c>
      <c r="H18" s="84">
        <v>33</v>
      </c>
      <c r="I18" s="84">
        <v>25</v>
      </c>
      <c r="J18" s="84">
        <v>13</v>
      </c>
      <c r="K18" s="84">
        <v>1</v>
      </c>
      <c r="L18" s="91">
        <f t="shared" si="0"/>
        <v>7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>
        <v>4</v>
      </c>
      <c r="F20" s="84">
        <v>4</v>
      </c>
      <c r="G20" s="84"/>
      <c r="H20" s="84">
        <v>3</v>
      </c>
      <c r="I20" s="84">
        <v>2</v>
      </c>
      <c r="J20" s="84">
        <v>1</v>
      </c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70</v>
      </c>
      <c r="F25" s="94">
        <v>62</v>
      </c>
      <c r="G25" s="94">
        <v>2</v>
      </c>
      <c r="H25" s="94">
        <v>54</v>
      </c>
      <c r="I25" s="94">
        <v>27</v>
      </c>
      <c r="J25" s="94">
        <v>16</v>
      </c>
      <c r="K25" s="94">
        <v>1</v>
      </c>
      <c r="L25" s="91">
        <f t="shared" si="0"/>
        <v>8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140</v>
      </c>
      <c r="F26" s="84">
        <v>138</v>
      </c>
      <c r="G26" s="84"/>
      <c r="H26" s="84">
        <v>107</v>
      </c>
      <c r="I26" s="84">
        <v>49</v>
      </c>
      <c r="J26" s="84">
        <v>33</v>
      </c>
      <c r="K26" s="84"/>
      <c r="L26" s="91">
        <f t="shared" si="0"/>
        <v>2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10</v>
      </c>
      <c r="F27" s="84">
        <v>10</v>
      </c>
      <c r="G27" s="84"/>
      <c r="H27" s="84">
        <v>10</v>
      </c>
      <c r="I27" s="84">
        <v>1</v>
      </c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1232</v>
      </c>
      <c r="F28" s="84">
        <v>1194</v>
      </c>
      <c r="G28" s="84">
        <v>7</v>
      </c>
      <c r="H28" s="84">
        <v>1151</v>
      </c>
      <c r="I28" s="84">
        <v>903</v>
      </c>
      <c r="J28" s="84">
        <v>81</v>
      </c>
      <c r="K28" s="84"/>
      <c r="L28" s="91">
        <f t="shared" si="0"/>
        <v>38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1323</v>
      </c>
      <c r="F29" s="84">
        <v>934</v>
      </c>
      <c r="G29" s="84">
        <v>22</v>
      </c>
      <c r="H29" s="84">
        <v>825</v>
      </c>
      <c r="I29" s="84">
        <v>619</v>
      </c>
      <c r="J29" s="84">
        <v>498</v>
      </c>
      <c r="K29" s="84">
        <v>91</v>
      </c>
      <c r="L29" s="91">
        <f t="shared" si="0"/>
        <v>389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92</v>
      </c>
      <c r="F30" s="84">
        <v>89</v>
      </c>
      <c r="G30" s="84"/>
      <c r="H30" s="84">
        <v>90</v>
      </c>
      <c r="I30" s="84">
        <v>62</v>
      </c>
      <c r="J30" s="84">
        <v>2</v>
      </c>
      <c r="K30" s="84"/>
      <c r="L30" s="91">
        <f t="shared" si="0"/>
        <v>3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86</v>
      </c>
      <c r="F31" s="84">
        <v>62</v>
      </c>
      <c r="G31" s="84"/>
      <c r="H31" s="84">
        <v>75</v>
      </c>
      <c r="I31" s="84">
        <v>68</v>
      </c>
      <c r="J31" s="84">
        <v>11</v>
      </c>
      <c r="K31" s="84">
        <v>1</v>
      </c>
      <c r="L31" s="91">
        <f t="shared" si="0"/>
        <v>24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13</v>
      </c>
      <c r="F32" s="84">
        <v>10</v>
      </c>
      <c r="G32" s="84"/>
      <c r="H32" s="84">
        <v>12</v>
      </c>
      <c r="I32" s="84">
        <v>7</v>
      </c>
      <c r="J32" s="84">
        <v>1</v>
      </c>
      <c r="K32" s="84"/>
      <c r="L32" s="91">
        <f t="shared" si="0"/>
        <v>3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4</v>
      </c>
      <c r="F33" s="84">
        <v>3</v>
      </c>
      <c r="G33" s="84"/>
      <c r="H33" s="84">
        <v>2</v>
      </c>
      <c r="I33" s="84"/>
      <c r="J33" s="84">
        <v>2</v>
      </c>
      <c r="K33" s="84">
        <v>1</v>
      </c>
      <c r="L33" s="91">
        <f t="shared" si="0"/>
        <v>1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17</v>
      </c>
      <c r="F36" s="84">
        <v>16</v>
      </c>
      <c r="G36" s="84">
        <v>2</v>
      </c>
      <c r="H36" s="84">
        <v>13</v>
      </c>
      <c r="I36" s="84">
        <v>6</v>
      </c>
      <c r="J36" s="84">
        <v>4</v>
      </c>
      <c r="K36" s="84"/>
      <c r="L36" s="91">
        <f t="shared" si="0"/>
        <v>1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150</v>
      </c>
      <c r="F37" s="84">
        <v>142</v>
      </c>
      <c r="G37" s="84"/>
      <c r="H37" s="84">
        <v>134</v>
      </c>
      <c r="I37" s="84">
        <v>65</v>
      </c>
      <c r="J37" s="84">
        <v>16</v>
      </c>
      <c r="K37" s="84"/>
      <c r="L37" s="91">
        <f t="shared" si="0"/>
        <v>8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2106</v>
      </c>
      <c r="F40" s="94">
        <v>1661</v>
      </c>
      <c r="G40" s="94">
        <v>25</v>
      </c>
      <c r="H40" s="94">
        <v>1458</v>
      </c>
      <c r="I40" s="94">
        <v>815</v>
      </c>
      <c r="J40" s="94">
        <v>648</v>
      </c>
      <c r="K40" s="94">
        <v>93</v>
      </c>
      <c r="L40" s="91">
        <f t="shared" si="0"/>
        <v>445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1468</v>
      </c>
      <c r="F41" s="84">
        <v>1409</v>
      </c>
      <c r="G41" s="84"/>
      <c r="H41" s="84">
        <v>1339</v>
      </c>
      <c r="I41" s="84" t="s">
        <v>206</v>
      </c>
      <c r="J41" s="84">
        <v>129</v>
      </c>
      <c r="K41" s="84"/>
      <c r="L41" s="91">
        <f t="shared" si="0"/>
        <v>59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75</v>
      </c>
      <c r="F42" s="84">
        <v>74</v>
      </c>
      <c r="G42" s="84"/>
      <c r="H42" s="84">
        <v>50</v>
      </c>
      <c r="I42" s="84" t="s">
        <v>206</v>
      </c>
      <c r="J42" s="84">
        <v>25</v>
      </c>
      <c r="K42" s="84"/>
      <c r="L42" s="91">
        <f t="shared" si="0"/>
        <v>1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9</v>
      </c>
      <c r="F43" s="84">
        <v>8</v>
      </c>
      <c r="G43" s="84"/>
      <c r="H43" s="84">
        <v>9</v>
      </c>
      <c r="I43" s="84">
        <v>5</v>
      </c>
      <c r="J43" s="84"/>
      <c r="K43" s="84"/>
      <c r="L43" s="91">
        <f t="shared" si="0"/>
        <v>1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>
        <v>3</v>
      </c>
      <c r="F44" s="84">
        <v>3</v>
      </c>
      <c r="G44" s="84"/>
      <c r="H44" s="84">
        <v>3</v>
      </c>
      <c r="I44" s="84"/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1480</v>
      </c>
      <c r="F45" s="84">
        <f>F41+F43+F44</f>
        <v>1420</v>
      </c>
      <c r="G45" s="84">
        <f>G41+G43+G44</f>
        <v>0</v>
      </c>
      <c r="H45" s="84">
        <f>H41+H43+H44</f>
        <v>1351</v>
      </c>
      <c r="I45" s="84">
        <f>I43+I44</f>
        <v>5</v>
      </c>
      <c r="J45" s="84">
        <f>J41+J43+J44</f>
        <v>129</v>
      </c>
      <c r="K45" s="84">
        <f>K41+K43+K44</f>
        <v>0</v>
      </c>
      <c r="L45" s="91">
        <f t="shared" si="0"/>
        <v>60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5052</v>
      </c>
      <c r="F46" s="84">
        <f t="shared" si="2"/>
        <v>4199</v>
      </c>
      <c r="G46" s="84">
        <f t="shared" si="2"/>
        <v>37</v>
      </c>
      <c r="H46" s="84">
        <f t="shared" si="2"/>
        <v>3863</v>
      </c>
      <c r="I46" s="84">
        <f t="shared" si="2"/>
        <v>1431</v>
      </c>
      <c r="J46" s="84">
        <f t="shared" si="2"/>
        <v>1189</v>
      </c>
      <c r="K46" s="84">
        <f t="shared" si="2"/>
        <v>287</v>
      </c>
      <c r="L46" s="91">
        <f t="shared" si="0"/>
        <v>853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&amp;R2&amp;C&amp;R2&amp;L8FFCD927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14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13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319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2</v>
      </c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8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49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81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112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41</v>
      </c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>
        <v>48</v>
      </c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21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186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52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57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115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63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1533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58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42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>
        <v>17</v>
      </c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>
        <v>10</v>
      </c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>
        <v>8</v>
      </c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2</v>
      </c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>
        <v>2</v>
      </c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>
        <v>1</v>
      </c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50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281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56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4</v>
      </c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52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>
        <v>2</v>
      </c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53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44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17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&amp;R3&amp;C&amp;R3&amp;L8FFCD927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175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113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3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27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30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3</v>
      </c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44</v>
      </c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1</v>
      </c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1</v>
      </c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249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427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19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/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9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2</v>
      </c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6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23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70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1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3</v>
      </c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257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470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442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1413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693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22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57627799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3287755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6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4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112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64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8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6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3190</v>
      </c>
      <c r="F57" s="115">
        <f>F58+F61+F62+F63</f>
        <v>542</v>
      </c>
      <c r="G57" s="115">
        <f>G58+G61+G62+G63</f>
        <v>88</v>
      </c>
      <c r="H57" s="115">
        <f>H58+H61+H62+H63</f>
        <v>27</v>
      </c>
      <c r="I57" s="115">
        <f>I58+I61+I62+I63</f>
        <v>16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827</v>
      </c>
      <c r="F58" s="94">
        <v>111</v>
      </c>
      <c r="G58" s="94">
        <v>34</v>
      </c>
      <c r="H58" s="94">
        <v>18</v>
      </c>
      <c r="I58" s="94">
        <v>10</v>
      </c>
    </row>
    <row r="59" spans="1:9" ht="13.5" customHeight="1" x14ac:dyDescent="0.2">
      <c r="A59" s="241" t="s">
        <v>204</v>
      </c>
      <c r="B59" s="242"/>
      <c r="C59" s="242"/>
      <c r="D59" s="243"/>
      <c r="E59" s="86">
        <v>52</v>
      </c>
      <c r="F59" s="86">
        <v>63</v>
      </c>
      <c r="G59" s="86">
        <v>31</v>
      </c>
      <c r="H59" s="86">
        <v>18</v>
      </c>
      <c r="I59" s="86">
        <v>10</v>
      </c>
    </row>
    <row r="60" spans="1:9" ht="13.5" customHeight="1" x14ac:dyDescent="0.2">
      <c r="A60" s="241" t="s">
        <v>205</v>
      </c>
      <c r="B60" s="242"/>
      <c r="C60" s="242"/>
      <c r="D60" s="243"/>
      <c r="E60" s="86">
        <v>242</v>
      </c>
      <c r="F60" s="86"/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40</v>
      </c>
      <c r="F61" s="84">
        <v>14</v>
      </c>
      <c r="G61" s="84"/>
      <c r="H61" s="84"/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1009</v>
      </c>
      <c r="F62" s="84">
        <v>380</v>
      </c>
      <c r="G62" s="84">
        <v>54</v>
      </c>
      <c r="H62" s="84">
        <v>9</v>
      </c>
      <c r="I62" s="84">
        <v>6</v>
      </c>
    </row>
    <row r="63" spans="1:9" ht="13.5" customHeight="1" x14ac:dyDescent="0.2">
      <c r="A63" s="195" t="s">
        <v>108</v>
      </c>
      <c r="B63" s="195"/>
      <c r="C63" s="195"/>
      <c r="D63" s="195"/>
      <c r="E63" s="84">
        <v>1314</v>
      </c>
      <c r="F63" s="84">
        <v>37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879</v>
      </c>
      <c r="G67" s="108">
        <v>3368822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118</v>
      </c>
      <c r="G68" s="88">
        <v>368741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761</v>
      </c>
      <c r="G69" s="88">
        <v>3000081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395</v>
      </c>
      <c r="G70" s="108">
        <v>196565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&amp;R4&amp;C&amp;R4&amp;L8FFCD927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24.137931034482758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48.737373737373737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6.25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14.351851851851851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91.998094784472499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643.83333333333337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842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66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81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341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8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62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96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23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215</v>
      </c>
      <c r="D26" s="256"/>
    </row>
    <row r="27" spans="1:7" x14ac:dyDescent="0.2">
      <c r="A27" s="62" t="s">
        <v>101</v>
      </c>
      <c r="B27" s="83"/>
      <c r="C27" s="256" t="s">
        <v>216</v>
      </c>
      <c r="D27" s="256"/>
    </row>
    <row r="28" spans="1:7" ht="15.75" customHeight="1" x14ac:dyDescent="0.2"/>
    <row r="29" spans="1:7" ht="12.75" customHeight="1" x14ac:dyDescent="0.2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&amp;R5&amp;C&amp;R5&amp;L8FFCD927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Marina Lyakhovska</cp:lastModifiedBy>
  <cp:lastPrinted>2020-09-01T06:11:52Z</cp:lastPrinted>
  <dcterms:created xsi:type="dcterms:W3CDTF">2004-04-20T14:33:35Z</dcterms:created>
  <dcterms:modified xsi:type="dcterms:W3CDTF">2021-06-09T13:54:37Z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8FFCD927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